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舵轮计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<sst xmlns="http://schemas.openxmlformats.org/spreadsheetml/2006/main" count="46" uniqueCount="45">
  <si>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Calculation of the Steering Wheel's Traveling Power</t>
  </si>
  <si>
    <t>No.</t>
  </si>
  <si>
    <t>article</t>
  </si>
  <si>
    <t>Parameter/calculation</t>
  </si>
  <si>
    <t>value</t>
  </si>
  <si>
    <t xml:space="preserve">remarks
</t>
  </si>
  <si>
    <t>the data needs to be changed/filled in blue accordly</t>
  </si>
  <si>
    <t xml:space="preserve">Parameter </t>
  </si>
  <si>
    <t>Yellow--automatic calculation</t>
  </si>
  <si>
    <t>Wheel transfer efficiency</t>
  </si>
  <si>
    <t>steering wheel</t>
  </si>
  <si>
    <t>take90%</t>
  </si>
  <si>
    <t xml:space="preserve">ignore the White </t>
  </si>
  <si>
    <t>Gross vehicle weight (including load) KG</t>
  </si>
  <si>
    <t>Number of driving wheels</t>
  </si>
  <si>
    <t>Number of caster wheels</t>
  </si>
  <si>
    <t>Single wheel vertical load (20% offset load)</t>
  </si>
  <si>
    <t>Mainly used to verify the vertical bearing capacity of the steering wheel</t>
  </si>
  <si>
    <t>Towed weight of single  G1  N</t>
  </si>
  <si>
    <t>Driving wheel size（diameter Dm）</t>
  </si>
  <si>
    <t>reduction ratio</t>
  </si>
  <si>
    <t>Deceleration ratio selection reference sample, can accept customization</t>
  </si>
  <si>
    <t>motor speed   r/min</t>
  </si>
  <si>
    <t>Calculate the ratio from the speed</t>
  </si>
  <si>
    <t>running speed  m/s</t>
  </si>
  <si>
    <t>km/h</t>
  </si>
  <si>
    <r>
      <t xml:space="preserve">maximum climbing slope </t>
    </r>
    <r>
      <rPr>
        <sz val="11"/>
        <color theme="1"/>
        <rFont val="Calibri"/>
        <charset val="134"/>
      </rPr>
      <t>α</t>
    </r>
    <r>
      <rPr>
        <sz val="11"/>
        <color theme="1"/>
        <rFont val="宋体"/>
        <charset val="134"/>
        <scheme val="minor"/>
      </rPr>
      <t>%</t>
    </r>
  </si>
  <si>
    <t>Climbing resistance（F1）N</t>
  </si>
  <si>
    <t>coefficient of rolling friction（f）</t>
  </si>
  <si>
    <t>The normal road condition is 0.02. The worse the road condition is, the bigger the road condition is</t>
  </si>
  <si>
    <t>Rolling resistance（F3)N</t>
  </si>
  <si>
    <r>
      <rPr>
        <sz val="11"/>
        <color theme="1"/>
        <rFont val="宋体"/>
        <charset val="134"/>
        <scheme val="minor"/>
      </rPr>
      <t>G1*cos</t>
    </r>
    <r>
      <rPr>
        <sz val="11"/>
        <color theme="1"/>
        <rFont val="Calibri"/>
        <charset val="161"/>
      </rPr>
      <t>α</t>
    </r>
    <r>
      <rPr>
        <sz val="11"/>
        <color theme="1"/>
        <rFont val="宋体"/>
        <charset val="134"/>
        <scheme val="minor"/>
      </rPr>
      <t>*f</t>
    </r>
  </si>
  <si>
    <t>Vehicle acceleration j（m/s）</t>
  </si>
  <si>
    <t>V/△t</t>
  </si>
  <si>
    <t>Acceleration resistance（F4） N</t>
  </si>
  <si>
    <t>F*j/g=17150*0.1/9.8</t>
  </si>
  <si>
    <t>maximum resistanceF5   N</t>
  </si>
  <si>
    <t>F5=F1+F3</t>
  </si>
  <si>
    <t>Load climbing</t>
  </si>
  <si>
    <t>Maximum resistance moment of a single wheelM    （Nm）</t>
  </si>
  <si>
    <t>F5*D/2</t>
  </si>
  <si>
    <t xml:space="preserve"> utmost</t>
  </si>
  <si>
    <t>Single motor torque required (minimum)（Nm）</t>
  </si>
  <si>
    <t>Single motor power required (minimum)（KW）</t>
  </si>
  <si>
    <t>Final selection of motor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</si>
</sst>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5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theme="1"/>
      <name val="Calibri"/>
      <charset val="161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2" fillId="10" borderId="18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3" borderId="8" xfId="0" applyNumberForma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5" borderId="10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10" fontId="0" fillId="2" borderId="2" xfId="0" applyNumberFormat="1" applyFont="1" applyFill="1" applyBorder="1" applyAlignment="1">
      <alignment horizontal="center" vertical="center" wrapText="1"/>
    </xf>
    <xf numFmtId="10" fontId="0" fillId="7" borderId="5" xfId="0" applyNumberFormat="1" applyFill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312964</xdr:colOff>
      <xdr:row>0</xdr:row>
      <xdr:rowOff>108857</xdr:rowOff>
    </xdr:from>
    <xdr:to>
      <xdr:col>1</xdr:col>
      <xdr:colOff>1238249</xdr:colOff>
      <xdr:row>0</xdr:row>
      <xdr:rowOff>767368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08585"/>
          <a:ext cx="1443355" cy="658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115" zoomScaleNormal="115" topLeftCell="A8" workbookViewId="0">
      <selection activeCell="B16" sqref="B16"/>
    </sheetView>
  </sheetViews>
  <sheetFormatPr defaultColWidth="9" defaultRowHeight="13.5"/>
  <cols>
    <col min="1" max="1" width="6.8" style="1" customWidth="1"/>
    <col min="2" max="2" width="47.0666666666667" style="1" customWidth="1"/>
    <col min="3" max="3" width="28.3333333333333" style="1" customWidth="1"/>
    <col min="4" max="4" width="25.75" style="1" customWidth="1"/>
    <col min="5" max="5" width="16.8" style="1" customWidth="1"/>
    <col min="6" max="6" width="36.8416666666667" style="1" customWidth="1"/>
    <col min="7" max="7" width="22.4666666666667" style="2" customWidth="1"/>
    <col min="8" max="16384" width="9" style="2"/>
  </cols>
  <sheetData>
    <row r="1" ht="65.65" customHeight="1" spans="1:6">
      <c r="A1" s="3" t="s">
        <v>0</v>
      </c>
      <c r="B1" s="4"/>
      <c r="C1" s="4"/>
      <c r="D1" s="4"/>
      <c r="E1" s="4"/>
      <c r="F1" s="4"/>
    </row>
    <row r="2" ht="41" customHeight="1" spans="1:7">
      <c r="A2" s="5" t="s">
        <v>1</v>
      </c>
      <c r="B2" s="5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</row>
    <row r="3" ht="29" customHeight="1" spans="1:7">
      <c r="A3" s="10"/>
      <c r="B3" s="10"/>
      <c r="C3" s="6" t="s">
        <v>7</v>
      </c>
      <c r="D3" s="8" t="s">
        <v>4</v>
      </c>
      <c r="E3" s="8"/>
      <c r="F3" s="8"/>
      <c r="G3" s="11" t="s">
        <v>8</v>
      </c>
    </row>
    <row r="4" ht="25.05" customHeight="1" spans="1:7">
      <c r="A4" s="8">
        <v>1</v>
      </c>
      <c r="B4" s="12" t="s">
        <v>9</v>
      </c>
      <c r="C4" s="6" t="s">
        <v>10</v>
      </c>
      <c r="D4" s="6" t="s">
        <v>11</v>
      </c>
      <c r="E4" s="7"/>
      <c r="F4" s="8"/>
      <c r="G4" s="13" t="s">
        <v>12</v>
      </c>
    </row>
    <row r="5" ht="25.05" customHeight="1" spans="1:6">
      <c r="A5" s="8">
        <v>2</v>
      </c>
      <c r="B5" s="12" t="s">
        <v>13</v>
      </c>
      <c r="C5" s="14">
        <v>3000</v>
      </c>
      <c r="D5" s="8"/>
      <c r="E5" s="8"/>
      <c r="F5" s="8"/>
    </row>
    <row r="6" ht="25.05" customHeight="1" spans="1:6">
      <c r="A6" s="8">
        <v>3</v>
      </c>
      <c r="B6" s="12" t="s">
        <v>14</v>
      </c>
      <c r="C6" s="15">
        <v>4</v>
      </c>
      <c r="D6" s="12" t="s">
        <v>15</v>
      </c>
      <c r="E6" s="14">
        <v>0</v>
      </c>
      <c r="F6" s="8"/>
    </row>
    <row r="7" ht="25.05" customHeight="1" spans="1:6">
      <c r="A7" s="8">
        <v>4</v>
      </c>
      <c r="B7" s="12" t="s">
        <v>16</v>
      </c>
      <c r="C7" s="16">
        <f>C5/(C6+E6)*1.2</f>
        <v>900</v>
      </c>
      <c r="D7" s="17" t="s">
        <v>17</v>
      </c>
      <c r="E7" s="18"/>
      <c r="F7" s="19"/>
    </row>
    <row r="8" ht="25.05" customHeight="1" spans="1:6">
      <c r="A8" s="8">
        <v>5</v>
      </c>
      <c r="B8" s="12" t="s">
        <v>18</v>
      </c>
      <c r="C8" s="16">
        <f>C5/C6*9.8</f>
        <v>7350</v>
      </c>
      <c r="D8" s="8"/>
      <c r="E8" s="8"/>
      <c r="F8" s="8"/>
    </row>
    <row r="9" ht="25.05" customHeight="1" spans="1:6">
      <c r="A9" s="8">
        <v>6</v>
      </c>
      <c r="B9" s="12" t="s">
        <v>19</v>
      </c>
      <c r="C9" s="14">
        <v>0.21</v>
      </c>
      <c r="D9" s="20"/>
      <c r="E9" s="8"/>
      <c r="F9" s="8"/>
    </row>
    <row r="10" ht="30" customHeight="1" spans="1:10">
      <c r="A10" s="8">
        <v>7</v>
      </c>
      <c r="B10" s="8" t="s">
        <v>20</v>
      </c>
      <c r="C10" s="15">
        <v>27</v>
      </c>
      <c r="D10" s="21">
        <f>(C11*3.14*C9/60)/D12</f>
        <v>27</v>
      </c>
      <c r="E10" s="7"/>
      <c r="F10" s="22" t="s">
        <v>21</v>
      </c>
      <c r="J10" s="48"/>
    </row>
    <row r="11" ht="33" customHeight="1" spans="1:10">
      <c r="A11" s="8">
        <v>8</v>
      </c>
      <c r="B11" s="12" t="s">
        <v>22</v>
      </c>
      <c r="C11" s="23">
        <v>3000</v>
      </c>
      <c r="D11" s="24" t="s">
        <v>23</v>
      </c>
      <c r="E11" s="7"/>
      <c r="F11" s="8"/>
      <c r="J11" s="48"/>
    </row>
    <row r="12" ht="25.05" customHeight="1" spans="1:6">
      <c r="A12" s="8">
        <v>9</v>
      </c>
      <c r="B12" s="12" t="s">
        <v>24</v>
      </c>
      <c r="C12" s="25">
        <f>C11/C10*C9*3.14/60</f>
        <v>1.22111111111111</v>
      </c>
      <c r="D12" s="26">
        <f>C12</f>
        <v>1.22111111111111</v>
      </c>
      <c r="E12" s="27">
        <f>D12*60*60</f>
        <v>4396</v>
      </c>
      <c r="F12" s="28" t="s">
        <v>25</v>
      </c>
    </row>
    <row r="13" ht="25.05" customHeight="1" spans="1:6">
      <c r="A13" s="8">
        <v>10</v>
      </c>
      <c r="B13" s="12" t="s">
        <v>26</v>
      </c>
      <c r="C13" s="29">
        <v>0.05</v>
      </c>
      <c r="D13" s="30"/>
      <c r="E13" s="31"/>
      <c r="F13" s="8"/>
    </row>
    <row r="14" ht="25.05" customHeight="1" spans="1:6">
      <c r="A14" s="8">
        <v>11</v>
      </c>
      <c r="B14" s="12" t="s">
        <v>27</v>
      </c>
      <c r="C14" s="12"/>
      <c r="D14" s="16">
        <f>C8*C13</f>
        <v>367.5</v>
      </c>
      <c r="E14" s="8"/>
      <c r="F14" s="8"/>
    </row>
    <row r="15" ht="61" customHeight="1" spans="1:6">
      <c r="A15" s="8">
        <v>12</v>
      </c>
      <c r="B15" s="8" t="s">
        <v>28</v>
      </c>
      <c r="C15" s="23">
        <v>0.02</v>
      </c>
      <c r="D15" s="32" t="s">
        <v>29</v>
      </c>
      <c r="E15" s="7"/>
      <c r="F15" s="8"/>
    </row>
    <row r="16" ht="25.05" customHeight="1" spans="1:6">
      <c r="A16" s="8">
        <v>13</v>
      </c>
      <c r="B16" s="12" t="s">
        <v>30</v>
      </c>
      <c r="C16" s="12" t="s">
        <v>31</v>
      </c>
      <c r="D16" s="16">
        <f>C8*C15</f>
        <v>147</v>
      </c>
      <c r="E16" s="8"/>
      <c r="F16" s="8"/>
    </row>
    <row r="17" ht="25.05" customHeight="1" spans="1:6">
      <c r="A17" s="8">
        <v>14</v>
      </c>
      <c r="B17" s="8" t="s">
        <v>32</v>
      </c>
      <c r="C17" s="12" t="s">
        <v>33</v>
      </c>
      <c r="D17" s="14">
        <v>0.1</v>
      </c>
      <c r="E17" s="33"/>
      <c r="F17" s="8"/>
    </row>
    <row r="18" ht="25.05" customHeight="1" spans="1:6">
      <c r="A18" s="8">
        <v>15</v>
      </c>
      <c r="B18" s="12" t="s">
        <v>34</v>
      </c>
      <c r="C18" s="12" t="s">
        <v>35</v>
      </c>
      <c r="D18" s="16">
        <f>C8*D17/9.8</f>
        <v>75</v>
      </c>
      <c r="E18" s="33"/>
      <c r="F18" s="8"/>
    </row>
    <row r="19" ht="25.05" customHeight="1" spans="1:6">
      <c r="A19" s="8">
        <v>16</v>
      </c>
      <c r="B19" s="12" t="s">
        <v>36</v>
      </c>
      <c r="C19" s="12" t="s">
        <v>37</v>
      </c>
      <c r="D19" s="34">
        <f>D14+D16+D18</f>
        <v>589.5</v>
      </c>
      <c r="E19" s="35"/>
      <c r="F19" s="8" t="s">
        <v>38</v>
      </c>
    </row>
    <row r="20" ht="33" customHeight="1" spans="1:6">
      <c r="A20" s="8">
        <v>17</v>
      </c>
      <c r="B20" s="12" t="s">
        <v>39</v>
      </c>
      <c r="C20" s="8" t="s">
        <v>40</v>
      </c>
      <c r="D20" s="36">
        <f>D19*C9/2</f>
        <v>61.8975</v>
      </c>
      <c r="E20" s="8"/>
      <c r="F20" s="8" t="s">
        <v>41</v>
      </c>
    </row>
    <row r="21" ht="35" customHeight="1" spans="1:6">
      <c r="A21" s="8">
        <v>18</v>
      </c>
      <c r="B21" s="37" t="s">
        <v>42</v>
      </c>
      <c r="C21" s="38"/>
      <c r="D21" s="39">
        <f>D20/D10/0.9</f>
        <v>2.54722222222222</v>
      </c>
      <c r="E21" s="40"/>
      <c r="F21" s="41"/>
    </row>
    <row r="22" ht="35" customHeight="1" spans="1:6">
      <c r="A22" s="8">
        <v>19</v>
      </c>
      <c r="B22" s="37" t="s">
        <v>43</v>
      </c>
      <c r="C22" s="38"/>
      <c r="D22" s="39">
        <f>D21/9550*C11</f>
        <v>0.800174520069808</v>
      </c>
      <c r="E22" s="42"/>
      <c r="F22" s="43"/>
    </row>
    <row r="23" ht="38.55" customHeight="1" spans="1:6">
      <c r="A23" s="8">
        <v>20</v>
      </c>
      <c r="B23" s="8" t="s">
        <v>44</v>
      </c>
      <c r="C23" s="44"/>
      <c r="D23" s="45"/>
      <c r="E23" s="45"/>
      <c r="F23" s="45"/>
    </row>
    <row r="24" ht="53" customHeight="1" spans="3:6">
      <c r="C24" s="46"/>
      <c r="D24" s="47"/>
      <c r="E24" s="47"/>
      <c r="F24" s="47"/>
    </row>
  </sheetData>
  <mergeCells count="11">
    <mergeCell ref="A1:F1"/>
    <mergeCell ref="D2:E2"/>
    <mergeCell ref="D4:E4"/>
    <mergeCell ref="D7:F7"/>
    <mergeCell ref="D15:E15"/>
    <mergeCell ref="B21:C21"/>
    <mergeCell ref="B22:C22"/>
    <mergeCell ref="C23:F23"/>
    <mergeCell ref="A2:A3"/>
    <mergeCell ref="B2:B3"/>
    <mergeCell ref="E21:F22"/>
  </mergeCells>
  <pageMargins left="0.354166666666667" right="0.275" top="0.748031496062992" bottom="0.118055555555556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舵轮计算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 M J</cp:lastModifiedBy>
  <dcterms:created xsi:type="dcterms:W3CDTF">2021-08-11T02:27:00Z</dcterms:created>
  <cp:lastPrinted>2021-08-11T03:11:00Z</cp:lastPrinted>
  <dcterms:modified xsi:type="dcterms:W3CDTF">2025-03-20T06:48:19Z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DC543D415EBE4D4D95069F6EC59F84F9_13</vt:lpwstr>
  </property>
  <property fmtid="{D5CDD505-2E9C-101B-9397-08002B2CF9AE}" pid="3" name="KSOProductBuildVer">
    <vt:lpwstr>2052-12.1.0.20305</vt:lpwstr>
  </property>
</Properties>
</file>